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E:\Рабочий стол\ФП2\"/>
    </mc:Choice>
  </mc:AlternateContent>
  <xr:revisionPtr revIDLastSave="0" documentId="13_ncr:1_{47EA9721-F886-4835-92BC-22F233570B7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Электронное пособие" sheetId="12" r:id="rId1"/>
    <sheet name="Велосипеды" sheetId="3" r:id="rId2"/>
    <sheet name="Сделка" sheetId="6" r:id="rId3"/>
    <sheet name="Награда" sheetId="8" r:id="rId4"/>
    <sheet name="Слухи" sheetId="9" r:id="rId5"/>
    <sheet name="Размножение" sheetId="10" r:id="rId6"/>
    <sheet name="Шахматная доска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1" l="1"/>
  <c r="F5" i="11" s="1"/>
  <c r="F6" i="11" s="1"/>
  <c r="F7" i="11" s="1"/>
  <c r="F8" i="11" s="1"/>
  <c r="F9" i="11" s="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F3" i="11"/>
  <c r="B6" i="10"/>
  <c r="B7" i="10" s="1"/>
  <c r="B8" i="10" s="1"/>
  <c r="B5" i="9"/>
  <c r="C5" i="9" s="1"/>
  <c r="B5" i="8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4" i="8"/>
  <c r="C4" i="8"/>
  <c r="C5" i="8" s="1"/>
  <c r="C6" i="8" s="1"/>
  <c r="C7" i="8" s="1"/>
  <c r="C8" i="8" s="1"/>
  <c r="C9" i="8" s="1"/>
  <c r="C10" i="8" s="1"/>
  <c r="C11" i="8" s="1"/>
  <c r="C12" i="8" s="1"/>
  <c r="C13" i="8" s="1"/>
  <c r="C14" i="8" s="1"/>
  <c r="C15" i="8" s="1"/>
  <c r="C6" i="6"/>
  <c r="C7" i="6" s="1"/>
  <c r="C8" i="6" s="1"/>
  <c r="C9" i="6" s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5" i="6"/>
  <c r="F67" i="11" l="1"/>
  <c r="C6" i="10"/>
  <c r="B9" i="10"/>
  <c r="C8" i="10"/>
  <c r="C7" i="10"/>
  <c r="B6" i="9"/>
  <c r="C6" i="9" s="1"/>
  <c r="C16" i="8"/>
  <c r="C17" i="8" s="1"/>
  <c r="C18" i="8" s="1"/>
  <c r="C19" i="8" s="1"/>
  <c r="C20" i="8" s="1"/>
  <c r="B22" i="8"/>
  <c r="B23" i="8" s="1"/>
  <c r="G4" i="3"/>
  <c r="I4" i="3" s="1"/>
  <c r="K4" i="3" s="1"/>
  <c r="B5" i="3"/>
  <c r="B6" i="3" s="1"/>
  <c r="B7" i="3" s="1"/>
  <c r="B8" i="3" s="1"/>
  <c r="B9" i="3" s="1"/>
  <c r="B10" i="3" s="1"/>
  <c r="C5" i="3"/>
  <c r="C6" i="3" s="1"/>
  <c r="C7" i="3" s="1"/>
  <c r="C8" i="3" s="1"/>
  <c r="D5" i="3"/>
  <c r="D6" i="3" s="1"/>
  <c r="D7" i="3" s="1"/>
  <c r="D8" i="3" s="1"/>
  <c r="D9" i="3" s="1"/>
  <c r="D10" i="3" s="1"/>
  <c r="E5" i="3"/>
  <c r="E6" i="3" s="1"/>
  <c r="B10" i="10" l="1"/>
  <c r="C9" i="10"/>
  <c r="B7" i="9"/>
  <c r="B8" i="9"/>
  <c r="C8" i="9"/>
  <c r="C7" i="9"/>
  <c r="C35" i="6"/>
  <c r="B35" i="6"/>
  <c r="C9" i="3"/>
  <c r="G6" i="3"/>
  <c r="E7" i="3"/>
  <c r="G5" i="3"/>
  <c r="I5" i="3" s="1"/>
  <c r="K5" i="3" s="1"/>
  <c r="J4" i="3"/>
  <c r="B11" i="10" l="1"/>
  <c r="C10" i="10"/>
  <c r="B9" i="9"/>
  <c r="B38" i="6"/>
  <c r="J5" i="3"/>
  <c r="G7" i="3"/>
  <c r="E8" i="3"/>
  <c r="I6" i="3"/>
  <c r="K6" i="3" s="1"/>
  <c r="C10" i="3"/>
  <c r="B12" i="10" l="1"/>
  <c r="C12" i="10" s="1"/>
  <c r="C11" i="10"/>
  <c r="B10" i="9"/>
  <c r="C9" i="9"/>
  <c r="J6" i="3"/>
  <c r="E9" i="3"/>
  <c r="G8" i="3"/>
  <c r="I7" i="3"/>
  <c r="I8" i="3"/>
  <c r="B11" i="9" l="1"/>
  <c r="C10" i="9"/>
  <c r="K8" i="3"/>
  <c r="J8" i="3"/>
  <c r="E10" i="3"/>
  <c r="G10" i="3" s="1"/>
  <c r="G9" i="3"/>
  <c r="K7" i="3"/>
  <c r="J7" i="3"/>
  <c r="B12" i="9" l="1"/>
  <c r="C11" i="9"/>
  <c r="I10" i="3"/>
  <c r="J10" i="3" s="1"/>
  <c r="I9" i="3"/>
  <c r="J9" i="3" s="1"/>
  <c r="C12" i="9" l="1"/>
  <c r="B13" i="9"/>
  <c r="B14" i="9" s="1"/>
  <c r="C14" i="9" s="1"/>
  <c r="K10" i="3"/>
  <c r="K14" i="3" s="1"/>
  <c r="K9" i="3"/>
  <c r="C13" i="9" l="1"/>
</calcChain>
</file>

<file path=xl/sharedStrings.xml><?xml version="1.0" encoding="utf-8"?>
<sst xmlns="http://schemas.openxmlformats.org/spreadsheetml/2006/main" count="92" uniqueCount="90">
  <si>
    <t>I этап</t>
  </si>
  <si>
    <t>II этап</t>
  </si>
  <si>
    <t>III этап</t>
  </si>
  <si>
    <t>IV этап</t>
  </si>
  <si>
    <t>V этап</t>
  </si>
  <si>
    <t>VI этап</t>
  </si>
  <si>
    <t>VII этап</t>
  </si>
  <si>
    <t>Задействовано людей на данном этапе</t>
  </si>
  <si>
    <t>Каждый человек начиная со 2 этапа должен сбыть по 5 билетов</t>
  </si>
  <si>
    <t>Действия</t>
  </si>
  <si>
    <t>Получат велосипед</t>
  </si>
  <si>
    <t>Количество людей в цепочке</t>
  </si>
  <si>
    <t>человек</t>
  </si>
  <si>
    <t>Нет велосипедов у</t>
  </si>
  <si>
    <t xml:space="preserve">1 день </t>
  </si>
  <si>
    <t xml:space="preserve">2 день </t>
  </si>
  <si>
    <t xml:space="preserve">3 день </t>
  </si>
  <si>
    <t xml:space="preserve">4 день </t>
  </si>
  <si>
    <t xml:space="preserve">5 день </t>
  </si>
  <si>
    <t xml:space="preserve">6 день </t>
  </si>
  <si>
    <t xml:space="preserve">7 день </t>
  </si>
  <si>
    <t xml:space="preserve">8 день </t>
  </si>
  <si>
    <t xml:space="preserve">9 день </t>
  </si>
  <si>
    <t xml:space="preserve">10 день </t>
  </si>
  <si>
    <t xml:space="preserve">11 день </t>
  </si>
  <si>
    <t xml:space="preserve">12 день </t>
  </si>
  <si>
    <t xml:space="preserve">13 день </t>
  </si>
  <si>
    <t xml:space="preserve">14 день </t>
  </si>
  <si>
    <t xml:space="preserve">15 день </t>
  </si>
  <si>
    <t xml:space="preserve">16 день </t>
  </si>
  <si>
    <t xml:space="preserve">17 день </t>
  </si>
  <si>
    <t xml:space="preserve">18 день </t>
  </si>
  <si>
    <t xml:space="preserve">19 день </t>
  </si>
  <si>
    <t xml:space="preserve">20 день </t>
  </si>
  <si>
    <t xml:space="preserve">21 день </t>
  </si>
  <si>
    <t xml:space="preserve">22 день </t>
  </si>
  <si>
    <t xml:space="preserve">23 день </t>
  </si>
  <si>
    <t xml:space="preserve">24 день </t>
  </si>
  <si>
    <t xml:space="preserve">25 день </t>
  </si>
  <si>
    <t xml:space="preserve">26 день </t>
  </si>
  <si>
    <t xml:space="preserve">27 день </t>
  </si>
  <si>
    <t xml:space="preserve">28 день </t>
  </si>
  <si>
    <t xml:space="preserve">29 день </t>
  </si>
  <si>
    <t xml:space="preserve">30 день </t>
  </si>
  <si>
    <t>Дни</t>
  </si>
  <si>
    <t>Выгодная сделка?</t>
  </si>
  <si>
    <t>В итоге богач выплатил незнакомцу</t>
  </si>
  <si>
    <t>Незнакомец отдавал богачу</t>
  </si>
  <si>
    <t>Богач отдавал незнакомцу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</si>
  <si>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</si>
  <si>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</si>
  <si>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</si>
  <si>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</si>
  <si>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</si>
  <si>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</si>
  <si>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</si>
  <si>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</si>
  <si>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</si>
  <si>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</si>
  <si>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11 день</t>
  </si>
  <si>
    <t>12 день</t>
  </si>
  <si>
    <t>13 день</t>
  </si>
  <si>
    <t>14 день</t>
  </si>
  <si>
    <t>15 день</t>
  </si>
  <si>
    <t>16 день</t>
  </si>
  <si>
    <t>17 день</t>
  </si>
  <si>
    <t>18 день</t>
  </si>
  <si>
    <t>Вес монеты (кг)</t>
  </si>
  <si>
    <t>Номинал монеты (брасс)</t>
  </si>
  <si>
    <t>Теренций просил у императора миллион динариев, т. е. 5 000 000 брассов</t>
  </si>
  <si>
    <t xml:space="preserve">Меньше, чем просил в </t>
  </si>
  <si>
    <t>раз</t>
  </si>
  <si>
    <t>брассов</t>
  </si>
  <si>
    <t xml:space="preserve"> Теренций вынес</t>
  </si>
  <si>
    <t>Время</t>
  </si>
  <si>
    <t>Пусть в городе N проживает 78125 человек</t>
  </si>
  <si>
    <t>Всего людей, которые узнали новость</t>
  </si>
  <si>
    <t>Количество людей, передавшие новость</t>
  </si>
  <si>
    <t>Городок, где проживает 50000 человек</t>
  </si>
  <si>
    <t>Дата</t>
  </si>
  <si>
    <t>Вышло мух</t>
  </si>
  <si>
    <t>Из них самок</t>
  </si>
  <si>
    <t>Пусть каждая муха откладывает 120 яичек и пусть в течение лета успевает появиться 7 поколений мух, половина которых — самки. За начало первой кладки примем 15 апреля и будем считать, что муха-самка в 20 дней вырастает настолько, что сама откладывает яйца.</t>
  </si>
  <si>
    <t>Потомство мухи за одно лето можно было бы вытянуть в линию от Земли до Урана.</t>
  </si>
  <si>
    <t>Клетка доски</t>
  </si>
  <si>
    <t>Количество зерен</t>
  </si>
  <si>
    <t>Всего зерен</t>
  </si>
  <si>
    <t>Выполнили преподаватели ГБПОУ КМБ №4 Миронова А.А., Мосунова О.В.</t>
  </si>
  <si>
    <t xml:space="preserve">Электронное пособие </t>
  </si>
  <si>
    <t>"Математические основы классических финансовых пирамид"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</si>
</sst>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₽&quot;;\-#,##0.00\ &quot;₽&quot;"/>
    <numFmt numFmtId="44" formatCode="_-* #,##0.00\ &quot;₽&quot;_-;\-* #,##0.00\ &quot;₽&quot;_-;_-* &quot;-&quot;??\ &quot;₽&quot;_-;_-@_-"/>
    <numFmt numFmtId="164" formatCode="#,##0.00\ [$₽-419];\-#,##0.00\ [$₽-419]"/>
    <numFmt numFmtId="165" formatCode="0.000"/>
    <numFmt numFmtId="166" formatCode="h:mm;@"/>
    <numFmt numFmtId="167" formatCode="[$-419]d\ mmm;@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8"/>
      <color rgb="FF000000"/>
      <name val="Cascadia Mono SemiBold"/>
      <family val="3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36"/>
      <color rgb="FF17375E"/>
      <name val="Cambria"/>
      <family val="1"/>
      <charset val="204"/>
    </font>
    <font>
      <sz val="28"/>
      <color rgb="FF002060"/>
      <name val="Cambria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33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9" fontId="1" fillId="0" borderId="0" xfId="0" applyNumberFormat="1" applyFont="1" applyFill="1" applyAlignment="1">
      <alignment horizontal="center" vertical="center"/>
    </xf>
    <xf numFmtId="9" fontId="1" fillId="0" borderId="0" xfId="1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2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1" fillId="2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6" fillId="0" borderId="0" xfId="0" applyFont="1"/>
    <xf numFmtId="0" fontId="7" fillId="0" borderId="0" xfId="3" applyFill="1"/>
    <xf numFmtId="0" fontId="8" fillId="3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8" fillId="0" borderId="0" xfId="0" applyFont="1" applyAlignment="1">
      <alignment horizontal="left" indent="2"/>
    </xf>
    <xf numFmtId="0" fontId="8" fillId="4" borderId="0" xfId="0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44" fontId="10" fillId="0" borderId="0" xfId="2" applyFont="1"/>
    <xf numFmtId="7" fontId="10" fillId="0" borderId="0" xfId="2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/>
    </xf>
    <xf numFmtId="7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/>
    </xf>
    <xf numFmtId="44" fontId="15" fillId="0" borderId="0" xfId="2" applyFont="1"/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8" fillId="0" borderId="1" xfId="0" applyFont="1" applyBorder="1" applyAlignment="1">
      <alignment horizontal="center" vertical="center" wrapText="1"/>
    </xf>
    <xf numFmtId="0" fontId="11" fillId="0" borderId="0" xfId="0" applyFont="1"/>
    <xf numFmtId="0" fontId="19" fillId="0" borderId="1" xfId="0" applyFont="1" applyBorder="1" applyAlignment="1">
      <alignment horizontal="left" vertical="center" wrapText="1"/>
    </xf>
    <xf numFmtId="165" fontId="19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left"/>
    </xf>
    <xf numFmtId="0" fontId="1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4" fontId="10" fillId="0" borderId="0" xfId="0" applyNumberFormat="1" applyFont="1"/>
    <xf numFmtId="0" fontId="17" fillId="0" borderId="0" xfId="0" applyFont="1" applyAlignment="1">
      <alignment vertical="top"/>
    </xf>
    <xf numFmtId="1" fontId="10" fillId="0" borderId="0" xfId="0" applyNumberFormat="1" applyFont="1" applyAlignment="1">
      <alignment horizontal="center" vertical="center"/>
    </xf>
    <xf numFmtId="1" fontId="0" fillId="0" borderId="0" xfId="0" applyNumberFormat="1"/>
    <xf numFmtId="0" fontId="12" fillId="0" borderId="1" xfId="0" applyFont="1" applyBorder="1" applyAlignment="1">
      <alignment horizontal="center" vertical="center"/>
    </xf>
    <xf numFmtId="0" fontId="8" fillId="0" borderId="1" xfId="0" applyFont="1" applyBorder="1"/>
    <xf numFmtId="1" fontId="8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 indent="1"/>
    </xf>
    <xf numFmtId="0" fontId="17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/>
  </cellXfs>
  <cellStyles count="4">
    <cellStyle name="Гиперссылка" xfId="3" builtinId="8"/>
    <cellStyle name="Денежный" xfId="2" builtinId="4"/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66FFCC"/>
      <color rgb="FFCC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>
                <a:solidFill>
                  <a:schemeClr val="tx1"/>
                </a:solidFill>
              </a:rPr>
              <a:t>Соотношение полученных и неполученных велосипедов </a:t>
            </a:r>
          </a:p>
        </c:rich>
      </c:tx>
      <c:layout>
        <c:manualLayout>
          <c:xMode val="edge"/>
          <c:yMode val="edge"/>
          <c:x val="0.15142066359663023"/>
          <c:y val="4.20499284958072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7D-42B7-AF99-A42BA8F15B1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7D-42B7-AF99-A42BA8F15B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(Велосипеды!$G$10,Велосипеды!$K$10)</c:f>
              <c:numCache>
                <c:formatCode>General</c:formatCode>
                <c:ptCount val="2"/>
                <c:pt idx="0">
                  <c:v>62500</c:v>
                </c:pt>
                <c:pt idx="1">
                  <c:v>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D-473B-9B5D-FC9F64BF5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/>
              <a:t>Соотношение выплат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43E-4032-A6B6-100FC28697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43E-4032-A6B6-100FC28697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(Сделка!$B$3,Сделка!$C$3)</c:f>
              <c:strCache>
                <c:ptCount val="2"/>
                <c:pt idx="0">
                  <c:v>Незнакомец отдавал богачу</c:v>
                </c:pt>
                <c:pt idx="1">
                  <c:v>Богач отдавал незнакомцу</c:v>
                </c:pt>
              </c:strCache>
            </c:strRef>
          </c:cat>
          <c:val>
            <c:numRef>
              <c:f>(Сделка!$B$35,Сделка!$C$35)</c:f>
              <c:numCache>
                <c:formatCode>_("₽"* #,##0.00_);_("₽"* \(#,##0.00\);_("₽"* "-"??_);_(@_)</c:formatCode>
                <c:ptCount val="2"/>
                <c:pt idx="0" formatCode="#\ ##0.00\ [$₽-419];\-#\ ##0.00\ [$₽-419]">
                  <c:v>3000000</c:v>
                </c:pt>
                <c:pt idx="1">
                  <c:v>10737418.23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9-457F-A42C-2D46EBC98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500061</xdr:colOff>
      <xdr:row>11</xdr:row>
      <xdr:rowOff>80962</xdr:rowOff>
    </xdr:from>
    <xdr:to>
      <xdr:col>9</xdr:col>
      <xdr:colOff>1095374</xdr:colOff>
      <xdr:row>29</xdr:row>
      <xdr:rowOff>76200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E3103ABF-B2E3-409B-84DD-6676B77247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1069312</xdr:colOff>
      <xdr:row>5</xdr:row>
      <xdr:rowOff>64518</xdr:rowOff>
    </xdr:from>
    <xdr:to>
      <xdr:col>12</xdr:col>
      <xdr:colOff>94401</xdr:colOff>
      <xdr:row>25</xdr:row>
      <xdr:rowOff>80207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5837B-93EA-4EA0-A3B0-8B187BEFD087}">
  <dimension ref="B4:X20"/>
  <sheetViews>
    <sheetView workbookViewId="0">
      <selection activeCell="E27" sqref="E27"/>
    </sheetView>
  </sheetViews>
  <sheetFormatPr defaultRowHeight="15" x14ac:dyDescent="0.25"/>
  <sheetData>
    <row r="4" spans="3:24" ht="45" x14ac:dyDescent="0.6">
      <c r="C4" s="81" t="s">
        <v>88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</row>
    <row r="6" spans="3:24" x14ac:dyDescent="0.25">
      <c r="C6" s="82" t="s">
        <v>89</v>
      </c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</row>
    <row r="7" spans="3:24" x14ac:dyDescent="0.25"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</row>
    <row r="20" spans="2:2" ht="18.75" x14ac:dyDescent="0.3">
      <c r="B20" s="83" t="s">
        <v>87</v>
      </c>
    </row>
  </sheetData>
  <mergeCells count="2">
    <mergeCell ref="C4:X4"/>
    <mergeCell ref="C6:X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27"/>
  <sheetViews>
    <sheetView workbookViewId="0">
      <selection activeCell="B13" sqref="B13"/>
    </sheetView>
  </sheetViews>
  <sheetFormatPr defaultRowHeight="15" x14ac:dyDescent="0.25"/>
  <cols>
    <col min="2" max="2" width="15" customWidth="1"/>
    <col min="4" max="4" width="10.5703125" customWidth="1"/>
    <col min="7" max="7" width="24.7109375" customWidth="1"/>
    <col min="8" max="8" width="6.5703125" customWidth="1"/>
    <col min="9" max="9" width="20.85546875" customWidth="1"/>
    <col min="10" max="10" width="37.85546875" customWidth="1"/>
    <col min="11" max="11" width="22.5703125" customWidth="1"/>
    <col min="12" max="12" width="15.5703125" style="15" customWidth="1"/>
    <col min="13" max="13" width="23.140625" style="15" customWidth="1"/>
    <col min="14" max="14" width="16.42578125" customWidth="1"/>
  </cols>
  <sheetData>
    <row r="1" spans="1:16" ht="36.6" customHeight="1" x14ac:dyDescent="0.25">
      <c r="A1" s="72" t="s">
        <v>75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24"/>
      <c r="M1" s="24"/>
      <c r="O1" s="1"/>
      <c r="P1" s="1"/>
    </row>
    <row r="2" spans="1:16" ht="46.5" customHeight="1" x14ac:dyDescent="0.25">
      <c r="A2" s="2"/>
      <c r="B2" s="71" t="s">
        <v>8</v>
      </c>
      <c r="C2" s="71"/>
      <c r="D2" s="71"/>
      <c r="E2" s="71"/>
      <c r="F2" s="3"/>
      <c r="G2" s="4" t="s">
        <v>7</v>
      </c>
      <c r="H2" s="4"/>
      <c r="I2" s="4" t="s">
        <v>11</v>
      </c>
      <c r="J2" s="18" t="s">
        <v>9</v>
      </c>
      <c r="K2" s="4" t="s">
        <v>10</v>
      </c>
      <c r="M2" s="25"/>
    </row>
    <row r="3" spans="1:16" ht="15.75" x14ac:dyDescent="0.25">
      <c r="A3" s="14" t="s">
        <v>0</v>
      </c>
      <c r="B3" s="70">
        <v>1</v>
      </c>
      <c r="C3" s="70"/>
      <c r="D3" s="70"/>
      <c r="E3" s="70"/>
      <c r="F3" s="5"/>
      <c r="G3" s="6">
        <v>1</v>
      </c>
      <c r="H3" s="7"/>
      <c r="I3" s="9">
        <v>1</v>
      </c>
      <c r="K3" s="13">
        <v>0</v>
      </c>
      <c r="L3" s="8"/>
      <c r="M3" s="12"/>
    </row>
    <row r="4" spans="1:16" ht="15.75" x14ac:dyDescent="0.25">
      <c r="A4" s="5" t="s">
        <v>1</v>
      </c>
      <c r="B4" s="10">
        <v>1</v>
      </c>
      <c r="C4" s="10">
        <v>1</v>
      </c>
      <c r="D4" s="10">
        <v>1</v>
      </c>
      <c r="E4" s="10">
        <v>1</v>
      </c>
      <c r="F4" s="2"/>
      <c r="G4" s="11">
        <f>SUM(B4:E4)</f>
        <v>4</v>
      </c>
      <c r="H4" s="12"/>
      <c r="I4" s="9">
        <f>SUM($G$3:G4)</f>
        <v>5</v>
      </c>
      <c r="J4" s="19" t="str">
        <f>IF(I4&lt;78125,"Продолжаем сбывать билеты","Больше некому сбывать билеты")</f>
        <v>Продолжаем сбывать билеты</v>
      </c>
      <c r="K4" s="13">
        <f t="shared" ref="K4:K5" si="0">I4/5</f>
        <v>1</v>
      </c>
      <c r="L4" s="8"/>
      <c r="M4" s="8"/>
    </row>
    <row r="5" spans="1:16" ht="15.75" x14ac:dyDescent="0.25">
      <c r="A5" s="5" t="s">
        <v>2</v>
      </c>
      <c r="B5" s="10">
        <f>B4*5</f>
        <v>5</v>
      </c>
      <c r="C5" s="22">
        <f t="shared" ref="C5:E5" si="1">C4*5</f>
        <v>5</v>
      </c>
      <c r="D5" s="22">
        <f t="shared" si="1"/>
        <v>5</v>
      </c>
      <c r="E5" s="22">
        <f t="shared" si="1"/>
        <v>5</v>
      </c>
      <c r="F5" s="5"/>
      <c r="G5" s="11">
        <f t="shared" ref="G5" si="2">SUM(B5:E5)</f>
        <v>20</v>
      </c>
      <c r="H5" s="12"/>
      <c r="I5" s="9">
        <f>SUM($G$3:G5)</f>
        <v>25</v>
      </c>
      <c r="J5" s="19" t="str">
        <f>IF(I5&lt;78125,"Продолжаем сбывать билеты","Больше некому сбывать билеты")</f>
        <v>Продолжаем сбывать билеты</v>
      </c>
      <c r="K5" s="13">
        <f t="shared" si="0"/>
        <v>5</v>
      </c>
      <c r="L5" s="8"/>
      <c r="M5" s="8"/>
    </row>
    <row r="6" spans="1:16" ht="15.75" x14ac:dyDescent="0.25">
      <c r="A6" s="5" t="s">
        <v>1</v>
      </c>
      <c r="B6" s="22">
        <f t="shared" ref="B6:B10" si="3">B5*5</f>
        <v>25</v>
      </c>
      <c r="C6" s="22">
        <f t="shared" ref="C6:C10" si="4">C5*5</f>
        <v>25</v>
      </c>
      <c r="D6" s="22">
        <f t="shared" ref="D6:D10" si="5">D5*5</f>
        <v>25</v>
      </c>
      <c r="E6" s="22">
        <f t="shared" ref="E6:E10" si="6">E5*5</f>
        <v>25</v>
      </c>
      <c r="F6" s="5"/>
      <c r="G6" s="11">
        <f t="shared" ref="G6:G10" si="7">SUM(B6:E6)</f>
        <v>100</v>
      </c>
      <c r="H6" s="12"/>
      <c r="I6" s="9">
        <f>SUM($G$3:G6)</f>
        <v>125</v>
      </c>
      <c r="J6" s="19" t="str">
        <f t="shared" ref="J6:J10" si="8">IF(I6&lt;78125,"Продолжаем сбывать билеты","Больше некому сбывать билеты")</f>
        <v>Продолжаем сбывать билеты</v>
      </c>
      <c r="K6" s="13">
        <f t="shared" ref="K6:K10" si="9">I6/5</f>
        <v>25</v>
      </c>
      <c r="L6" s="8"/>
      <c r="M6" s="8"/>
    </row>
    <row r="7" spans="1:16" ht="15.75" x14ac:dyDescent="0.25">
      <c r="A7" s="5" t="s">
        <v>3</v>
      </c>
      <c r="B7" s="22">
        <f t="shared" si="3"/>
        <v>125</v>
      </c>
      <c r="C7" s="22">
        <f t="shared" si="4"/>
        <v>125</v>
      </c>
      <c r="D7" s="22">
        <f t="shared" si="5"/>
        <v>125</v>
      </c>
      <c r="E7" s="22">
        <f t="shared" si="6"/>
        <v>125</v>
      </c>
      <c r="F7" s="5"/>
      <c r="G7" s="11">
        <f t="shared" si="7"/>
        <v>500</v>
      </c>
      <c r="H7" s="12"/>
      <c r="I7" s="9">
        <f>SUM($G$3:G7)</f>
        <v>625</v>
      </c>
      <c r="J7" s="19" t="str">
        <f t="shared" si="8"/>
        <v>Продолжаем сбывать билеты</v>
      </c>
      <c r="K7" s="13">
        <f t="shared" si="9"/>
        <v>125</v>
      </c>
      <c r="L7" s="8"/>
      <c r="M7" s="8"/>
    </row>
    <row r="8" spans="1:16" ht="15.75" x14ac:dyDescent="0.25">
      <c r="A8" s="5" t="s">
        <v>4</v>
      </c>
      <c r="B8" s="22">
        <f t="shared" si="3"/>
        <v>625</v>
      </c>
      <c r="C8" s="22">
        <f t="shared" si="4"/>
        <v>625</v>
      </c>
      <c r="D8" s="22">
        <f t="shared" si="5"/>
        <v>625</v>
      </c>
      <c r="E8" s="22">
        <f t="shared" si="6"/>
        <v>625</v>
      </c>
      <c r="F8" s="5"/>
      <c r="G8" s="11">
        <f t="shared" si="7"/>
        <v>2500</v>
      </c>
      <c r="H8" s="12"/>
      <c r="I8" s="9">
        <f>SUM($G$3:G8)</f>
        <v>3125</v>
      </c>
      <c r="J8" s="19" t="str">
        <f t="shared" si="8"/>
        <v>Продолжаем сбывать билеты</v>
      </c>
      <c r="K8" s="13">
        <f t="shared" si="9"/>
        <v>625</v>
      </c>
      <c r="L8" s="8"/>
      <c r="M8" s="8"/>
    </row>
    <row r="9" spans="1:16" ht="15.75" x14ac:dyDescent="0.25">
      <c r="A9" s="5" t="s">
        <v>5</v>
      </c>
      <c r="B9" s="22">
        <f t="shared" si="3"/>
        <v>3125</v>
      </c>
      <c r="C9" s="22">
        <f t="shared" si="4"/>
        <v>3125</v>
      </c>
      <c r="D9" s="22">
        <f t="shared" si="5"/>
        <v>3125</v>
      </c>
      <c r="E9" s="22">
        <f t="shared" si="6"/>
        <v>3125</v>
      </c>
      <c r="F9" s="5"/>
      <c r="G9" s="11">
        <f t="shared" si="7"/>
        <v>12500</v>
      </c>
      <c r="H9" s="12"/>
      <c r="I9" s="9">
        <f>SUM($G$3:G9)</f>
        <v>15625</v>
      </c>
      <c r="J9" s="19" t="str">
        <f t="shared" si="8"/>
        <v>Продолжаем сбывать билеты</v>
      </c>
      <c r="K9" s="13">
        <f t="shared" si="9"/>
        <v>3125</v>
      </c>
      <c r="L9" s="8"/>
      <c r="M9" s="8"/>
    </row>
    <row r="10" spans="1:16" ht="15.75" x14ac:dyDescent="0.25">
      <c r="A10" s="5" t="s">
        <v>6</v>
      </c>
      <c r="B10" s="22">
        <f t="shared" si="3"/>
        <v>15625</v>
      </c>
      <c r="C10" s="22">
        <f t="shared" si="4"/>
        <v>15625</v>
      </c>
      <c r="D10" s="22">
        <f t="shared" si="5"/>
        <v>15625</v>
      </c>
      <c r="E10" s="22">
        <f t="shared" si="6"/>
        <v>15625</v>
      </c>
      <c r="F10" s="5"/>
      <c r="G10" s="28">
        <f t="shared" si="7"/>
        <v>62500</v>
      </c>
      <c r="H10" s="29"/>
      <c r="I10" s="30">
        <f>SUM($G$3:G10)</f>
        <v>78125</v>
      </c>
      <c r="J10" s="31" t="str">
        <f t="shared" si="8"/>
        <v>Больше некому сбывать билеты</v>
      </c>
      <c r="K10" s="32">
        <f t="shared" si="9"/>
        <v>15625</v>
      </c>
      <c r="L10" s="8"/>
      <c r="M10" s="8"/>
    </row>
    <row r="11" spans="1:16" ht="15.75" x14ac:dyDescent="0.25">
      <c r="A11" s="12"/>
      <c r="B11" s="7"/>
      <c r="C11" s="7"/>
      <c r="D11" s="7"/>
      <c r="E11" s="7"/>
      <c r="F11" s="12"/>
      <c r="G11" s="12"/>
      <c r="H11" s="12"/>
      <c r="I11" s="12"/>
      <c r="J11" s="7"/>
      <c r="K11" s="2"/>
      <c r="L11" s="8"/>
      <c r="M11" s="12"/>
    </row>
    <row r="12" spans="1:16" ht="15.75" x14ac:dyDescent="0.25">
      <c r="A12" s="12"/>
      <c r="B12" s="12"/>
      <c r="C12" s="7"/>
      <c r="D12" s="7"/>
      <c r="E12" s="7"/>
      <c r="F12" s="12"/>
      <c r="G12" s="12"/>
      <c r="H12" s="12"/>
      <c r="I12" s="12"/>
      <c r="J12" s="7"/>
      <c r="K12" s="2"/>
      <c r="L12" s="8"/>
      <c r="M12" s="12"/>
    </row>
    <row r="13" spans="1:16" ht="15.75" x14ac:dyDescent="0.25">
      <c r="A13" s="15"/>
      <c r="B13" s="7"/>
      <c r="C13" s="7"/>
      <c r="D13" s="7"/>
      <c r="E13" s="7"/>
      <c r="F13" s="12"/>
      <c r="G13" s="12"/>
      <c r="H13" s="12"/>
      <c r="I13" s="17"/>
      <c r="J13" s="16"/>
      <c r="K13" s="18" t="s">
        <v>13</v>
      </c>
    </row>
    <row r="14" spans="1:16" ht="18.75" x14ac:dyDescent="0.3">
      <c r="A14" s="15"/>
      <c r="B14" s="7"/>
      <c r="C14" s="7"/>
      <c r="D14" s="7"/>
      <c r="E14" s="7"/>
      <c r="F14" s="12"/>
      <c r="G14" s="12"/>
      <c r="H14" s="12"/>
      <c r="I14" s="12"/>
      <c r="J14" s="7"/>
      <c r="K14" s="23">
        <f>78125-K10</f>
        <v>62500</v>
      </c>
    </row>
    <row r="15" spans="1:16" ht="26.25" x14ac:dyDescent="0.45">
      <c r="A15" s="15"/>
      <c r="B15" s="7"/>
      <c r="C15" s="7"/>
      <c r="D15" s="7"/>
      <c r="E15" s="7"/>
      <c r="F15" s="12"/>
      <c r="G15" s="12"/>
      <c r="H15" s="12"/>
      <c r="I15" s="12"/>
      <c r="J15" s="7"/>
      <c r="K15" s="5" t="s">
        <v>12</v>
      </c>
      <c r="L15" s="21"/>
    </row>
    <row r="16" spans="1:16" ht="15.75" x14ac:dyDescent="0.25">
      <c r="A16" s="15"/>
      <c r="B16" s="7"/>
      <c r="C16" s="7"/>
      <c r="D16" s="7"/>
      <c r="E16" s="7"/>
      <c r="F16" s="12"/>
      <c r="G16" s="12"/>
      <c r="H16" s="12"/>
      <c r="I16" s="12"/>
      <c r="J16" s="15"/>
    </row>
    <row r="17" spans="1:12" ht="15.75" x14ac:dyDescent="0.25">
      <c r="A17" s="15"/>
      <c r="B17" s="7"/>
      <c r="C17" s="7"/>
      <c r="D17" s="7"/>
      <c r="E17" s="7"/>
      <c r="F17" s="12"/>
      <c r="G17" s="12"/>
      <c r="H17" s="12"/>
      <c r="I17" s="12"/>
      <c r="J17" s="15"/>
    </row>
    <row r="18" spans="1:12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2" ht="15.75" x14ac:dyDescent="0.25">
      <c r="L19" s="20"/>
    </row>
    <row r="25" spans="1:12" ht="15.75" x14ac:dyDescent="0.25">
      <c r="L25" s="26"/>
    </row>
    <row r="27" spans="1:12" x14ac:dyDescent="0.25">
      <c r="L27" s="27"/>
    </row>
  </sheetData>
  <mergeCells count="3">
    <mergeCell ref="B3:E3"/>
    <mergeCell ref="B2:E2"/>
    <mergeCell ref="A1:K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38"/>
  <sheetViews>
    <sheetView topLeftCell="A4" zoomScaleNormal="100" workbookViewId="0">
      <selection activeCell="G32" sqref="G32"/>
    </sheetView>
  </sheetViews>
  <sheetFormatPr defaultColWidth="8.7109375" defaultRowHeight="15" x14ac:dyDescent="0.25"/>
  <cols>
    <col min="1" max="1" width="8.7109375" style="33"/>
    <col min="2" max="2" width="17.5703125" style="34" customWidth="1"/>
    <col min="3" max="3" width="23.28515625" style="33" customWidth="1"/>
    <col min="4" max="4" width="22" style="33" customWidth="1"/>
    <col min="5" max="6" width="8.7109375" style="33"/>
    <col min="7" max="7" width="14.85546875" style="33" bestFit="1" customWidth="1"/>
    <col min="8" max="8" width="8.7109375" style="33"/>
    <col min="9" max="9" width="23.42578125" style="33" customWidth="1"/>
    <col min="10" max="16384" width="8.7109375" style="33"/>
  </cols>
  <sheetData>
    <row r="1" spans="1:9" x14ac:dyDescent="0.25">
      <c r="A1" s="73" t="s">
        <v>45</v>
      </c>
      <c r="B1" s="73"/>
      <c r="C1" s="73"/>
      <c r="D1" s="42"/>
    </row>
    <row r="2" spans="1:9" x14ac:dyDescent="0.25">
      <c r="A2" s="73"/>
      <c r="B2" s="73"/>
      <c r="C2" s="73"/>
      <c r="D2" s="42"/>
    </row>
    <row r="3" spans="1:9" ht="42.6" customHeight="1" x14ac:dyDescent="0.25">
      <c r="A3" s="43" t="s">
        <v>44</v>
      </c>
      <c r="B3" s="43" t="s">
        <v>47</v>
      </c>
      <c r="C3" s="43" t="s">
        <v>48</v>
      </c>
    </row>
    <row r="4" spans="1:9" x14ac:dyDescent="0.25">
      <c r="A4" s="33" t="s">
        <v>14</v>
      </c>
      <c r="B4" s="36">
        <v>100000</v>
      </c>
      <c r="C4" s="35">
        <v>0.01</v>
      </c>
      <c r="I4" s="37"/>
    </row>
    <row r="5" spans="1:9" x14ac:dyDescent="0.25">
      <c r="A5" s="33" t="s">
        <v>15</v>
      </c>
      <c r="B5" s="36">
        <v>100000</v>
      </c>
      <c r="C5" s="38">
        <f>C4*2</f>
        <v>0.02</v>
      </c>
      <c r="I5" s="39"/>
    </row>
    <row r="6" spans="1:9" x14ac:dyDescent="0.25">
      <c r="A6" s="33" t="s">
        <v>16</v>
      </c>
      <c r="B6" s="36">
        <v>100000</v>
      </c>
      <c r="C6" s="38">
        <f t="shared" ref="C6:C33" si="0">C5*2</f>
        <v>0.04</v>
      </c>
      <c r="I6" s="39"/>
    </row>
    <row r="7" spans="1:9" x14ac:dyDescent="0.25">
      <c r="A7" s="33" t="s">
        <v>17</v>
      </c>
      <c r="B7" s="36">
        <v>100000</v>
      </c>
      <c r="C7" s="38">
        <f t="shared" si="0"/>
        <v>0.08</v>
      </c>
      <c r="I7" s="39"/>
    </row>
    <row r="8" spans="1:9" x14ac:dyDescent="0.25">
      <c r="A8" s="33" t="s">
        <v>18</v>
      </c>
      <c r="B8" s="36">
        <v>100000</v>
      </c>
      <c r="C8" s="38">
        <f t="shared" si="0"/>
        <v>0.16</v>
      </c>
      <c r="I8" s="39"/>
    </row>
    <row r="9" spans="1:9" x14ac:dyDescent="0.25">
      <c r="A9" s="33" t="s">
        <v>19</v>
      </c>
      <c r="B9" s="36">
        <v>100000</v>
      </c>
      <c r="C9" s="38">
        <f t="shared" si="0"/>
        <v>0.32</v>
      </c>
      <c r="I9" s="39"/>
    </row>
    <row r="10" spans="1:9" x14ac:dyDescent="0.25">
      <c r="A10" s="33" t="s">
        <v>20</v>
      </c>
      <c r="B10" s="36">
        <v>100000</v>
      </c>
      <c r="C10" s="38">
        <f t="shared" si="0"/>
        <v>0.64</v>
      </c>
      <c r="I10" s="39"/>
    </row>
    <row r="11" spans="1:9" x14ac:dyDescent="0.25">
      <c r="A11" s="33" t="s">
        <v>21</v>
      </c>
      <c r="B11" s="36">
        <v>100000</v>
      </c>
      <c r="C11" s="38">
        <f t="shared" si="0"/>
        <v>1.28</v>
      </c>
      <c r="I11" s="39"/>
    </row>
    <row r="12" spans="1:9" x14ac:dyDescent="0.25">
      <c r="A12" s="33" t="s">
        <v>22</v>
      </c>
      <c r="B12" s="36">
        <v>100000</v>
      </c>
      <c r="C12" s="38">
        <f t="shared" si="0"/>
        <v>2.56</v>
      </c>
      <c r="I12" s="39"/>
    </row>
    <row r="13" spans="1:9" x14ac:dyDescent="0.25">
      <c r="A13" s="33" t="s">
        <v>23</v>
      </c>
      <c r="B13" s="36">
        <v>100000</v>
      </c>
      <c r="C13" s="38">
        <f t="shared" si="0"/>
        <v>5.12</v>
      </c>
      <c r="I13" s="39"/>
    </row>
    <row r="14" spans="1:9" x14ac:dyDescent="0.25">
      <c r="A14" s="33" t="s">
        <v>24</v>
      </c>
      <c r="B14" s="36">
        <v>100000</v>
      </c>
      <c r="C14" s="38">
        <f t="shared" si="0"/>
        <v>10.24</v>
      </c>
      <c r="I14" s="39"/>
    </row>
    <row r="15" spans="1:9" x14ac:dyDescent="0.25">
      <c r="A15" s="33" t="s">
        <v>25</v>
      </c>
      <c r="B15" s="36">
        <v>100000</v>
      </c>
      <c r="C15" s="38">
        <f t="shared" si="0"/>
        <v>20.48</v>
      </c>
      <c r="I15" s="39"/>
    </row>
    <row r="16" spans="1:9" x14ac:dyDescent="0.25">
      <c r="A16" s="33" t="s">
        <v>26</v>
      </c>
      <c r="B16" s="36">
        <v>100000</v>
      </c>
      <c r="C16" s="38">
        <f t="shared" si="0"/>
        <v>40.96</v>
      </c>
      <c r="I16" s="39"/>
    </row>
    <row r="17" spans="1:9" x14ac:dyDescent="0.25">
      <c r="A17" s="33" t="s">
        <v>27</v>
      </c>
      <c r="B17" s="36">
        <v>100000</v>
      </c>
      <c r="C17" s="38">
        <f t="shared" si="0"/>
        <v>81.92</v>
      </c>
      <c r="I17" s="39"/>
    </row>
    <row r="18" spans="1:9" x14ac:dyDescent="0.25">
      <c r="A18" s="33" t="s">
        <v>28</v>
      </c>
      <c r="B18" s="36">
        <v>100000</v>
      </c>
      <c r="C18" s="38">
        <f t="shared" si="0"/>
        <v>163.84</v>
      </c>
      <c r="I18" s="39"/>
    </row>
    <row r="19" spans="1:9" x14ac:dyDescent="0.25">
      <c r="A19" s="33" t="s">
        <v>29</v>
      </c>
      <c r="B19" s="36">
        <v>100000</v>
      </c>
      <c r="C19" s="38">
        <f t="shared" si="0"/>
        <v>327.68</v>
      </c>
      <c r="I19" s="39"/>
    </row>
    <row r="20" spans="1:9" x14ac:dyDescent="0.25">
      <c r="A20" s="33" t="s">
        <v>30</v>
      </c>
      <c r="B20" s="36">
        <v>100000</v>
      </c>
      <c r="C20" s="38">
        <f t="shared" si="0"/>
        <v>655.36</v>
      </c>
      <c r="I20" s="39"/>
    </row>
    <row r="21" spans="1:9" x14ac:dyDescent="0.25">
      <c r="A21" s="33" t="s">
        <v>31</v>
      </c>
      <c r="B21" s="36">
        <v>100000</v>
      </c>
      <c r="C21" s="38">
        <f t="shared" si="0"/>
        <v>1310.72</v>
      </c>
      <c r="I21" s="39"/>
    </row>
    <row r="22" spans="1:9" x14ac:dyDescent="0.25">
      <c r="A22" s="33" t="s">
        <v>32</v>
      </c>
      <c r="B22" s="36">
        <v>100000</v>
      </c>
      <c r="C22" s="38">
        <f t="shared" si="0"/>
        <v>2621.44</v>
      </c>
      <c r="I22" s="39"/>
    </row>
    <row r="23" spans="1:9" x14ac:dyDescent="0.25">
      <c r="A23" s="33" t="s">
        <v>33</v>
      </c>
      <c r="B23" s="36">
        <v>100000</v>
      </c>
      <c r="C23" s="38">
        <f t="shared" si="0"/>
        <v>5242.88</v>
      </c>
      <c r="I23" s="39"/>
    </row>
    <row r="24" spans="1:9" x14ac:dyDescent="0.25">
      <c r="A24" s="33" t="s">
        <v>34</v>
      </c>
      <c r="B24" s="36">
        <v>100000</v>
      </c>
      <c r="C24" s="38">
        <f t="shared" si="0"/>
        <v>10485.76</v>
      </c>
      <c r="I24" s="39"/>
    </row>
    <row r="25" spans="1:9" x14ac:dyDescent="0.25">
      <c r="A25" s="33" t="s">
        <v>35</v>
      </c>
      <c r="B25" s="36">
        <v>100000</v>
      </c>
      <c r="C25" s="38">
        <f t="shared" si="0"/>
        <v>20971.52</v>
      </c>
      <c r="I25" s="39"/>
    </row>
    <row r="26" spans="1:9" x14ac:dyDescent="0.25">
      <c r="A26" s="33" t="s">
        <v>36</v>
      </c>
      <c r="B26" s="36">
        <v>100000</v>
      </c>
      <c r="C26" s="38">
        <f t="shared" si="0"/>
        <v>41943.040000000001</v>
      </c>
      <c r="I26" s="39"/>
    </row>
    <row r="27" spans="1:9" x14ac:dyDescent="0.25">
      <c r="A27" s="33" t="s">
        <v>37</v>
      </c>
      <c r="B27" s="36">
        <v>100000</v>
      </c>
      <c r="C27" s="38">
        <f t="shared" si="0"/>
        <v>83886.080000000002</v>
      </c>
      <c r="I27" s="39"/>
    </row>
    <row r="28" spans="1:9" x14ac:dyDescent="0.25">
      <c r="A28" s="33" t="s">
        <v>38</v>
      </c>
      <c r="B28" s="36">
        <v>100000</v>
      </c>
      <c r="C28" s="38">
        <f t="shared" si="0"/>
        <v>167772.16</v>
      </c>
      <c r="I28" s="39"/>
    </row>
    <row r="29" spans="1:9" x14ac:dyDescent="0.25">
      <c r="A29" s="33" t="s">
        <v>39</v>
      </c>
      <c r="B29" s="36">
        <v>100000</v>
      </c>
      <c r="C29" s="38">
        <f t="shared" si="0"/>
        <v>335544.32000000001</v>
      </c>
      <c r="I29" s="39"/>
    </row>
    <row r="30" spans="1:9" x14ac:dyDescent="0.25">
      <c r="A30" s="33" t="s">
        <v>40</v>
      </c>
      <c r="B30" s="36">
        <v>100000</v>
      </c>
      <c r="C30" s="38">
        <f t="shared" si="0"/>
        <v>671088.64000000001</v>
      </c>
      <c r="I30" s="39"/>
    </row>
    <row r="31" spans="1:9" x14ac:dyDescent="0.25">
      <c r="A31" s="33" t="s">
        <v>41</v>
      </c>
      <c r="B31" s="36">
        <v>100000</v>
      </c>
      <c r="C31" s="38">
        <f t="shared" si="0"/>
        <v>1342177.28</v>
      </c>
      <c r="I31" s="39"/>
    </row>
    <row r="32" spans="1:9" x14ac:dyDescent="0.25">
      <c r="A32" s="33" t="s">
        <v>42</v>
      </c>
      <c r="B32" s="36">
        <v>100000</v>
      </c>
      <c r="C32" s="38">
        <f t="shared" si="0"/>
        <v>2684354.5600000001</v>
      </c>
      <c r="I32" s="39"/>
    </row>
    <row r="33" spans="1:9" x14ac:dyDescent="0.25">
      <c r="A33" s="33" t="s">
        <v>43</v>
      </c>
      <c r="B33" s="36">
        <v>100000</v>
      </c>
      <c r="C33" s="38">
        <f t="shared" si="0"/>
        <v>5368709.1200000001</v>
      </c>
      <c r="I33" s="39"/>
    </row>
    <row r="34" spans="1:9" x14ac:dyDescent="0.25">
      <c r="C34" s="36"/>
      <c r="I34" s="34"/>
    </row>
    <row r="35" spans="1:9" x14ac:dyDescent="0.25">
      <c r="B35" s="44">
        <f>SUM(B4:B34)</f>
        <v>3000000</v>
      </c>
      <c r="C35" s="45">
        <f>SUM(C4:C34)</f>
        <v>10737418.23</v>
      </c>
      <c r="G35" s="40"/>
    </row>
    <row r="36" spans="1:9" x14ac:dyDescent="0.25">
      <c r="B36" s="46"/>
      <c r="C36" s="47"/>
    </row>
    <row r="37" spans="1:9" ht="14.45" customHeight="1" x14ac:dyDescent="0.25">
      <c r="B37" s="75" t="s">
        <v>46</v>
      </c>
      <c r="C37" s="75"/>
    </row>
    <row r="38" spans="1:9" ht="15.75" x14ac:dyDescent="0.25">
      <c r="B38" s="74">
        <f>C35-B35</f>
        <v>7737418.2300000004</v>
      </c>
      <c r="C38" s="74"/>
    </row>
  </sheetData>
  <mergeCells count="3">
    <mergeCell ref="A1:C2"/>
    <mergeCell ref="B38:C38"/>
    <mergeCell ref="B37:C37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D23"/>
  <sheetViews>
    <sheetView zoomScaleNormal="100" workbookViewId="0">
      <selection activeCell="G21" sqref="G21"/>
    </sheetView>
  </sheetViews>
  <sheetFormatPr defaultRowHeight="15" x14ac:dyDescent="0.25"/>
  <cols>
    <col min="1" max="1" width="24.42578125" customWidth="1"/>
    <col min="2" max="2" width="17.5703125" customWidth="1"/>
    <col min="3" max="3" width="13.7109375" customWidth="1"/>
  </cols>
  <sheetData>
    <row r="1" spans="1:4" ht="36.6" customHeight="1" x14ac:dyDescent="0.25">
      <c r="A1" s="76" t="s">
        <v>69</v>
      </c>
      <c r="B1" s="76"/>
      <c r="C1" s="76"/>
    </row>
    <row r="2" spans="1:4" ht="30" customHeight="1" x14ac:dyDescent="0.25">
      <c r="A2" s="48" t="s">
        <v>44</v>
      </c>
      <c r="B2" s="48" t="s">
        <v>68</v>
      </c>
      <c r="C2" s="48" t="s">
        <v>67</v>
      </c>
    </row>
    <row r="3" spans="1:4" x14ac:dyDescent="0.25">
      <c r="A3" s="33" t="s">
        <v>49</v>
      </c>
      <c r="B3" s="41">
        <v>1</v>
      </c>
      <c r="C3" s="56">
        <v>5.0000000000000001E-3</v>
      </c>
      <c r="D3" s="33"/>
    </row>
    <row r="4" spans="1:4" x14ac:dyDescent="0.25">
      <c r="A4" s="33" t="s">
        <v>50</v>
      </c>
      <c r="B4" s="41">
        <f>B3*2</f>
        <v>2</v>
      </c>
      <c r="C4" s="56">
        <f>C3*2</f>
        <v>0.01</v>
      </c>
      <c r="D4" s="33"/>
    </row>
    <row r="5" spans="1:4" x14ac:dyDescent="0.25">
      <c r="A5" s="33" t="s">
        <v>51</v>
      </c>
      <c r="B5" s="41">
        <f t="shared" ref="B5:B15" si="0">B4*2</f>
        <v>4</v>
      </c>
      <c r="C5" s="56">
        <f t="shared" ref="C5:C15" si="1">C4*2</f>
        <v>0.02</v>
      </c>
      <c r="D5" s="33"/>
    </row>
    <row r="6" spans="1:4" x14ac:dyDescent="0.25">
      <c r="A6" s="33" t="s">
        <v>52</v>
      </c>
      <c r="B6" s="41">
        <f t="shared" si="0"/>
        <v>8</v>
      </c>
      <c r="C6" s="56">
        <f t="shared" si="1"/>
        <v>0.04</v>
      </c>
      <c r="D6" s="33"/>
    </row>
    <row r="7" spans="1:4" x14ac:dyDescent="0.25">
      <c r="A7" s="33" t="s">
        <v>53</v>
      </c>
      <c r="B7" s="41">
        <f t="shared" si="0"/>
        <v>16</v>
      </c>
      <c r="C7" s="56">
        <f t="shared" si="1"/>
        <v>0.08</v>
      </c>
      <c r="D7" s="33"/>
    </row>
    <row r="8" spans="1:4" x14ac:dyDescent="0.25">
      <c r="A8" s="33" t="s">
        <v>54</v>
      </c>
      <c r="B8" s="41">
        <f t="shared" si="0"/>
        <v>32</v>
      </c>
      <c r="C8" s="56">
        <f t="shared" si="1"/>
        <v>0.16</v>
      </c>
      <c r="D8" s="33"/>
    </row>
    <row r="9" spans="1:4" x14ac:dyDescent="0.25">
      <c r="A9" s="33" t="s">
        <v>55</v>
      </c>
      <c r="B9" s="41">
        <f t="shared" si="0"/>
        <v>64</v>
      </c>
      <c r="C9" s="56">
        <f t="shared" si="1"/>
        <v>0.32</v>
      </c>
      <c r="D9" s="33"/>
    </row>
    <row r="10" spans="1:4" x14ac:dyDescent="0.25">
      <c r="A10" s="33" t="s">
        <v>56</v>
      </c>
      <c r="B10" s="41">
        <f t="shared" si="0"/>
        <v>128</v>
      </c>
      <c r="C10" s="56">
        <f t="shared" si="1"/>
        <v>0.64</v>
      </c>
      <c r="D10" s="33"/>
    </row>
    <row r="11" spans="1:4" x14ac:dyDescent="0.25">
      <c r="A11" s="33" t="s">
        <v>57</v>
      </c>
      <c r="B11" s="41">
        <f t="shared" si="0"/>
        <v>256</v>
      </c>
      <c r="C11" s="56">
        <f t="shared" si="1"/>
        <v>1.28</v>
      </c>
      <c r="D11" s="33"/>
    </row>
    <row r="12" spans="1:4" x14ac:dyDescent="0.25">
      <c r="A12" s="33" t="s">
        <v>58</v>
      </c>
      <c r="B12" s="41">
        <f t="shared" si="0"/>
        <v>512</v>
      </c>
      <c r="C12" s="56">
        <f t="shared" si="1"/>
        <v>2.56</v>
      </c>
      <c r="D12" s="33"/>
    </row>
    <row r="13" spans="1:4" x14ac:dyDescent="0.25">
      <c r="A13" s="33" t="s">
        <v>59</v>
      </c>
      <c r="B13" s="41">
        <f t="shared" si="0"/>
        <v>1024</v>
      </c>
      <c r="C13" s="56">
        <f t="shared" si="1"/>
        <v>5.12</v>
      </c>
      <c r="D13" s="33"/>
    </row>
    <row r="14" spans="1:4" x14ac:dyDescent="0.25">
      <c r="A14" s="33" t="s">
        <v>60</v>
      </c>
      <c r="B14" s="41">
        <f t="shared" si="0"/>
        <v>2048</v>
      </c>
      <c r="C14" s="56">
        <f t="shared" si="1"/>
        <v>10.24</v>
      </c>
      <c r="D14" s="33"/>
    </row>
    <row r="15" spans="1:4" x14ac:dyDescent="0.25">
      <c r="A15" s="33" t="s">
        <v>61</v>
      </c>
      <c r="B15" s="41">
        <f t="shared" si="0"/>
        <v>4096</v>
      </c>
      <c r="C15" s="56">
        <f t="shared" si="1"/>
        <v>20.48</v>
      </c>
      <c r="D15" s="33"/>
    </row>
    <row r="16" spans="1:4" x14ac:dyDescent="0.25">
      <c r="A16" s="33" t="s">
        <v>62</v>
      </c>
      <c r="B16" s="41">
        <f t="shared" ref="B16:B20" si="2">B15*2</f>
        <v>8192</v>
      </c>
      <c r="C16" s="56">
        <f t="shared" ref="C16:C20" si="3">C15*2</f>
        <v>40.96</v>
      </c>
      <c r="D16" s="33"/>
    </row>
    <row r="17" spans="1:4" x14ac:dyDescent="0.25">
      <c r="A17" s="33" t="s">
        <v>63</v>
      </c>
      <c r="B17" s="41">
        <f t="shared" si="2"/>
        <v>16384</v>
      </c>
      <c r="C17" s="56">
        <f t="shared" si="3"/>
        <v>81.92</v>
      </c>
      <c r="D17" s="33"/>
    </row>
    <row r="18" spans="1:4" x14ac:dyDescent="0.25">
      <c r="A18" s="33" t="s">
        <v>64</v>
      </c>
      <c r="B18" s="41">
        <f t="shared" si="2"/>
        <v>32768</v>
      </c>
      <c r="C18" s="56">
        <f t="shared" si="3"/>
        <v>163.84</v>
      </c>
      <c r="D18" s="33"/>
    </row>
    <row r="19" spans="1:4" x14ac:dyDescent="0.25">
      <c r="A19" s="33" t="s">
        <v>65</v>
      </c>
      <c r="B19" s="41">
        <f t="shared" si="2"/>
        <v>65536</v>
      </c>
      <c r="C19" s="56">
        <f t="shared" si="3"/>
        <v>327.68</v>
      </c>
      <c r="D19" s="33"/>
    </row>
    <row r="20" spans="1:4" x14ac:dyDescent="0.25">
      <c r="A20" s="49" t="s">
        <v>66</v>
      </c>
      <c r="B20" s="55">
        <f t="shared" si="2"/>
        <v>131072</v>
      </c>
      <c r="C20" s="57">
        <f t="shared" si="3"/>
        <v>655.36</v>
      </c>
      <c r="D20" s="33"/>
    </row>
    <row r="22" spans="1:4" ht="26.1" customHeight="1" x14ac:dyDescent="0.25">
      <c r="A22" s="50" t="s">
        <v>73</v>
      </c>
      <c r="B22" s="53">
        <f>SUM(B3:B21)</f>
        <v>262143</v>
      </c>
      <c r="C22" s="51" t="s">
        <v>72</v>
      </c>
    </row>
    <row r="23" spans="1:4" ht="30.95" customHeight="1" x14ac:dyDescent="0.25">
      <c r="A23" s="50" t="s">
        <v>70</v>
      </c>
      <c r="B23" s="54">
        <f>5000000/B22</f>
        <v>19.073559087978698</v>
      </c>
      <c r="C23" s="52" t="s">
        <v>71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D18"/>
  <sheetViews>
    <sheetView workbookViewId="0">
      <selection activeCell="D12" sqref="D12"/>
    </sheetView>
  </sheetViews>
  <sheetFormatPr defaultRowHeight="15" x14ac:dyDescent="0.25"/>
  <cols>
    <col min="2" max="2" width="22.85546875" customWidth="1"/>
    <col min="3" max="3" width="18.5703125" customWidth="1"/>
  </cols>
  <sheetData>
    <row r="1" spans="1:4" ht="15.75" x14ac:dyDescent="0.25">
      <c r="A1" s="77" t="s">
        <v>78</v>
      </c>
      <c r="B1" s="77"/>
      <c r="C1" s="77"/>
      <c r="D1" s="2"/>
    </row>
    <row r="2" spans="1:4" ht="15.75" x14ac:dyDescent="0.25">
      <c r="A2" s="78"/>
      <c r="B2" s="78"/>
      <c r="C2" s="78"/>
      <c r="D2" s="2"/>
    </row>
    <row r="3" spans="1:4" ht="47.25" x14ac:dyDescent="0.25">
      <c r="A3" s="59" t="s">
        <v>74</v>
      </c>
      <c r="B3" s="60" t="s">
        <v>77</v>
      </c>
      <c r="C3" s="60" t="s">
        <v>76</v>
      </c>
      <c r="D3" s="2"/>
    </row>
    <row r="4" spans="1:4" ht="15.75" x14ac:dyDescent="0.25">
      <c r="A4" s="58">
        <v>0.33333333333333331</v>
      </c>
      <c r="B4" s="14">
        <v>1</v>
      </c>
      <c r="C4" s="14"/>
      <c r="D4" s="2"/>
    </row>
    <row r="5" spans="1:4" ht="15.75" x14ac:dyDescent="0.25">
      <c r="A5" s="58">
        <v>0.34375</v>
      </c>
      <c r="B5" s="14">
        <f>B4*3</f>
        <v>3</v>
      </c>
      <c r="C5" s="14">
        <f>SUM($B$4:B5)</f>
        <v>4</v>
      </c>
      <c r="D5" s="2"/>
    </row>
    <row r="6" spans="1:4" ht="15.75" x14ac:dyDescent="0.25">
      <c r="A6" s="58">
        <v>0.35416666666666702</v>
      </c>
      <c r="B6" s="14">
        <f>B5*3</f>
        <v>9</v>
      </c>
      <c r="C6" s="14">
        <f>SUM($B$4:B6)</f>
        <v>13</v>
      </c>
      <c r="D6" s="2"/>
    </row>
    <row r="7" spans="1:4" ht="15.75" x14ac:dyDescent="0.25">
      <c r="A7" s="58">
        <v>0.36458333333333298</v>
      </c>
      <c r="B7" s="14">
        <f t="shared" ref="B7:B11" si="0">B6*3</f>
        <v>27</v>
      </c>
      <c r="C7" s="14">
        <f>SUM($B$4:B7)</f>
        <v>40</v>
      </c>
      <c r="D7" s="2"/>
    </row>
    <row r="8" spans="1:4" ht="15.75" x14ac:dyDescent="0.25">
      <c r="A8" s="58">
        <v>0.375</v>
      </c>
      <c r="B8" s="14">
        <f t="shared" si="0"/>
        <v>81</v>
      </c>
      <c r="C8" s="14">
        <f>SUM($B$4:B8)</f>
        <v>121</v>
      </c>
      <c r="D8" s="2"/>
    </row>
    <row r="9" spans="1:4" ht="15.75" x14ac:dyDescent="0.25">
      <c r="A9" s="58">
        <v>0.38541666666666702</v>
      </c>
      <c r="B9" s="14">
        <f t="shared" si="0"/>
        <v>243</v>
      </c>
      <c r="C9" s="14">
        <f>SUM($B$4:B9)</f>
        <v>364</v>
      </c>
      <c r="D9" s="2"/>
    </row>
    <row r="10" spans="1:4" ht="15.75" x14ac:dyDescent="0.25">
      <c r="A10" s="58">
        <v>0.39583333333333298</v>
      </c>
      <c r="B10" s="14">
        <f t="shared" si="0"/>
        <v>729</v>
      </c>
      <c r="C10" s="14">
        <f>SUM($B$4:B10)</f>
        <v>1093</v>
      </c>
      <c r="D10" s="2"/>
    </row>
    <row r="11" spans="1:4" ht="15.75" x14ac:dyDescent="0.25">
      <c r="A11" s="58">
        <v>0.40625</v>
      </c>
      <c r="B11" s="14">
        <f t="shared" si="0"/>
        <v>2187</v>
      </c>
      <c r="C11" s="14">
        <f>SUM($B$4:B11)</f>
        <v>3280</v>
      </c>
      <c r="D11" s="2"/>
    </row>
    <row r="12" spans="1:4" ht="15.75" x14ac:dyDescent="0.25">
      <c r="A12" s="58">
        <v>0.41666666666666702</v>
      </c>
      <c r="B12" s="14">
        <f t="shared" ref="B12:B14" si="1">B11*3</f>
        <v>6561</v>
      </c>
      <c r="C12" s="14">
        <f>SUM($B$4:B12)</f>
        <v>9841</v>
      </c>
      <c r="D12" s="2"/>
    </row>
    <row r="13" spans="1:4" ht="15.75" x14ac:dyDescent="0.25">
      <c r="A13" s="58">
        <v>0.42708333333333398</v>
      </c>
      <c r="B13" s="14">
        <f t="shared" si="1"/>
        <v>19683</v>
      </c>
      <c r="C13" s="14">
        <f>SUM($B$4:B13)</f>
        <v>29524</v>
      </c>
      <c r="D13" s="2"/>
    </row>
    <row r="14" spans="1:4" ht="15.75" x14ac:dyDescent="0.25">
      <c r="A14" s="58">
        <v>0.437500000000001</v>
      </c>
      <c r="B14" s="14">
        <f t="shared" si="1"/>
        <v>59049</v>
      </c>
      <c r="C14" s="14">
        <f>SUM($B$4:B14)</f>
        <v>88573</v>
      </c>
      <c r="D14" s="2"/>
    </row>
    <row r="15" spans="1:4" ht="15.75" x14ac:dyDescent="0.25">
      <c r="A15" s="2"/>
      <c r="B15" s="2"/>
      <c r="C15" s="2"/>
      <c r="D15" s="2"/>
    </row>
    <row r="16" spans="1:4" ht="15.75" x14ac:dyDescent="0.25">
      <c r="A16" s="2"/>
      <c r="B16" s="2"/>
      <c r="C16" s="2"/>
      <c r="D16" s="2"/>
    </row>
    <row r="17" spans="1:4" ht="15.75" x14ac:dyDescent="0.25">
      <c r="A17" s="2"/>
      <c r="B17" s="2"/>
      <c r="C17" s="2"/>
      <c r="D17" s="2"/>
    </row>
    <row r="18" spans="1:4" ht="15.75" x14ac:dyDescent="0.25">
      <c r="A18" s="2"/>
      <c r="B18" s="2"/>
      <c r="C18" s="2"/>
      <c r="D18" s="2"/>
    </row>
  </sheetData>
  <mergeCells count="1">
    <mergeCell ref="A1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6600"/>
  </sheetPr>
  <dimension ref="A1:K16"/>
  <sheetViews>
    <sheetView workbookViewId="0">
      <selection activeCell="D19" sqref="D19"/>
    </sheetView>
  </sheetViews>
  <sheetFormatPr defaultRowHeight="15" x14ac:dyDescent="0.25"/>
  <cols>
    <col min="1" max="1" width="12.7109375" customWidth="1"/>
    <col min="2" max="2" width="22.5703125" customWidth="1"/>
    <col min="3" max="3" width="28.7109375" customWidth="1"/>
    <col min="4" max="4" width="13.28515625" customWidth="1"/>
  </cols>
  <sheetData>
    <row r="1" spans="1:11" ht="17.100000000000001" customHeight="1" x14ac:dyDescent="0.25">
      <c r="A1" s="79" t="s">
        <v>82</v>
      </c>
      <c r="B1" s="79"/>
      <c r="C1" s="79"/>
      <c r="D1" s="79"/>
      <c r="E1" s="79"/>
      <c r="F1" s="79"/>
      <c r="G1" s="79"/>
      <c r="H1" s="79"/>
      <c r="I1" s="79"/>
      <c r="J1" s="79"/>
      <c r="K1" s="64"/>
    </row>
    <row r="2" spans="1:1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1" ht="12.6" customHeight="1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</row>
    <row r="4" spans="1:11" x14ac:dyDescent="0.25">
      <c r="A4" s="61" t="s">
        <v>79</v>
      </c>
      <c r="B4" s="61" t="s">
        <v>80</v>
      </c>
      <c r="C4" s="61" t="s">
        <v>81</v>
      </c>
    </row>
    <row r="5" spans="1:11" x14ac:dyDescent="0.25">
      <c r="A5" s="62">
        <v>45397</v>
      </c>
      <c r="B5" s="34">
        <v>120</v>
      </c>
      <c r="C5" s="34">
        <v>60</v>
      </c>
      <c r="E5" s="33"/>
    </row>
    <row r="6" spans="1:11" x14ac:dyDescent="0.25">
      <c r="A6" s="62">
        <v>45417</v>
      </c>
      <c r="B6" s="34">
        <f>$C$5*B5</f>
        <v>7200</v>
      </c>
      <c r="C6" s="34">
        <f>B6/2</f>
        <v>3600</v>
      </c>
      <c r="D6" s="33"/>
      <c r="E6" s="33"/>
    </row>
    <row r="7" spans="1:11" x14ac:dyDescent="0.25">
      <c r="A7" s="62">
        <v>45437</v>
      </c>
      <c r="B7" s="34">
        <f>$C$5*B6</f>
        <v>432000</v>
      </c>
      <c r="C7" s="34">
        <f>B7/2</f>
        <v>216000</v>
      </c>
      <c r="D7" s="33"/>
      <c r="E7" s="33"/>
    </row>
    <row r="8" spans="1:11" x14ac:dyDescent="0.25">
      <c r="A8" s="62">
        <v>45457</v>
      </c>
      <c r="B8" s="34">
        <f t="shared" ref="B8:B12" si="0">$C$5*B7</f>
        <v>25920000</v>
      </c>
      <c r="C8" s="34">
        <f t="shared" ref="C8:C12" si="1">B8/2</f>
        <v>12960000</v>
      </c>
      <c r="D8" s="33"/>
      <c r="E8" s="33"/>
    </row>
    <row r="9" spans="1:11" x14ac:dyDescent="0.25">
      <c r="A9" s="62">
        <v>45477</v>
      </c>
      <c r="B9" s="34">
        <f t="shared" si="0"/>
        <v>1555200000</v>
      </c>
      <c r="C9" s="34">
        <f t="shared" si="1"/>
        <v>777600000</v>
      </c>
      <c r="D9" s="33"/>
      <c r="E9" s="33"/>
    </row>
    <row r="10" spans="1:11" x14ac:dyDescent="0.25">
      <c r="A10" s="62">
        <v>45497</v>
      </c>
      <c r="B10" s="34">
        <f t="shared" si="0"/>
        <v>93312000000</v>
      </c>
      <c r="C10" s="34">
        <f t="shared" si="1"/>
        <v>46656000000</v>
      </c>
      <c r="D10" s="33"/>
      <c r="E10" s="33"/>
    </row>
    <row r="11" spans="1:11" x14ac:dyDescent="0.25">
      <c r="A11" s="62">
        <v>45517</v>
      </c>
      <c r="B11" s="65">
        <f t="shared" si="0"/>
        <v>5598720000000</v>
      </c>
      <c r="C11" s="65">
        <f t="shared" si="1"/>
        <v>2799360000000</v>
      </c>
      <c r="D11" s="33"/>
      <c r="E11" s="33"/>
    </row>
    <row r="12" spans="1:11" x14ac:dyDescent="0.25">
      <c r="A12" s="62">
        <v>45537</v>
      </c>
      <c r="B12" s="65">
        <f t="shared" si="0"/>
        <v>335923200000000</v>
      </c>
      <c r="C12" s="65">
        <f t="shared" si="1"/>
        <v>167961600000000</v>
      </c>
      <c r="D12" s="33"/>
      <c r="E12" s="33"/>
    </row>
    <row r="13" spans="1:11" x14ac:dyDescent="0.25">
      <c r="A13" s="63"/>
      <c r="B13" s="33"/>
      <c r="C13" s="33"/>
      <c r="D13" s="33"/>
      <c r="E13" s="33"/>
    </row>
    <row r="14" spans="1:11" ht="30.95" customHeight="1" x14ac:dyDescent="0.25">
      <c r="A14" s="80" t="s">
        <v>83</v>
      </c>
      <c r="B14" s="80"/>
      <c r="C14" s="80"/>
      <c r="D14" s="33"/>
      <c r="E14" s="33"/>
    </row>
    <row r="15" spans="1:11" x14ac:dyDescent="0.25">
      <c r="A15" s="33"/>
      <c r="B15" s="33"/>
      <c r="C15" s="33"/>
      <c r="D15" s="33"/>
      <c r="E15" s="33"/>
    </row>
    <row r="16" spans="1:11" x14ac:dyDescent="0.25">
      <c r="A16" s="33"/>
      <c r="B16" s="33"/>
      <c r="C16" s="33"/>
      <c r="D16" s="33"/>
      <c r="E16" s="33"/>
    </row>
  </sheetData>
  <mergeCells count="2">
    <mergeCell ref="A1:J3"/>
    <mergeCell ref="A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66FFCC"/>
  </sheetPr>
  <dimension ref="E1:H67"/>
  <sheetViews>
    <sheetView tabSelected="1" topLeftCell="E1" workbookViewId="0">
      <selection activeCell="K68" sqref="K68"/>
    </sheetView>
  </sheetViews>
  <sheetFormatPr defaultRowHeight="15" x14ac:dyDescent="0.25"/>
  <cols>
    <col min="5" max="5" width="16.140625" customWidth="1"/>
    <col min="6" max="6" width="25.7109375" customWidth="1"/>
    <col min="8" max="8" width="10.140625" customWidth="1"/>
  </cols>
  <sheetData>
    <row r="1" spans="5:6" ht="15.75" x14ac:dyDescent="0.25">
      <c r="E1" s="43" t="s">
        <v>84</v>
      </c>
      <c r="F1" s="67" t="s">
        <v>85</v>
      </c>
    </row>
    <row r="2" spans="5:6" x14ac:dyDescent="0.25">
      <c r="E2" s="33">
        <v>1</v>
      </c>
      <c r="F2" s="34">
        <v>1</v>
      </c>
    </row>
    <row r="3" spans="5:6" x14ac:dyDescent="0.25">
      <c r="E3" s="33">
        <v>2</v>
      </c>
      <c r="F3" s="65">
        <f>F2*2</f>
        <v>2</v>
      </c>
    </row>
    <row r="4" spans="5:6" x14ac:dyDescent="0.25">
      <c r="E4" s="33">
        <v>3</v>
      </c>
      <c r="F4" s="65">
        <f t="shared" ref="F4:F65" si="0">F3*2</f>
        <v>4</v>
      </c>
    </row>
    <row r="5" spans="5:6" x14ac:dyDescent="0.25">
      <c r="E5" s="33">
        <v>4</v>
      </c>
      <c r="F5" s="65">
        <f t="shared" si="0"/>
        <v>8</v>
      </c>
    </row>
    <row r="6" spans="5:6" x14ac:dyDescent="0.25">
      <c r="E6" s="33">
        <v>5</v>
      </c>
      <c r="F6" s="65">
        <f t="shared" si="0"/>
        <v>16</v>
      </c>
    </row>
    <row r="7" spans="5:6" x14ac:dyDescent="0.25">
      <c r="E7" s="33">
        <v>6</v>
      </c>
      <c r="F7" s="65">
        <f t="shared" si="0"/>
        <v>32</v>
      </c>
    </row>
    <row r="8" spans="5:6" x14ac:dyDescent="0.25">
      <c r="E8" s="33">
        <v>7</v>
      </c>
      <c r="F8" s="65">
        <f t="shared" si="0"/>
        <v>64</v>
      </c>
    </row>
    <row r="9" spans="5:6" x14ac:dyDescent="0.25">
      <c r="E9" s="33">
        <v>8</v>
      </c>
      <c r="F9" s="65">
        <f t="shared" si="0"/>
        <v>128</v>
      </c>
    </row>
    <row r="10" spans="5:6" x14ac:dyDescent="0.25">
      <c r="E10" s="33">
        <v>9</v>
      </c>
      <c r="F10" s="65">
        <f t="shared" si="0"/>
        <v>256</v>
      </c>
    </row>
    <row r="11" spans="5:6" x14ac:dyDescent="0.25">
      <c r="E11" s="33">
        <v>10</v>
      </c>
      <c r="F11" s="65">
        <f t="shared" si="0"/>
        <v>512</v>
      </c>
    </row>
    <row r="12" spans="5:6" x14ac:dyDescent="0.25">
      <c r="E12" s="33">
        <v>11</v>
      </c>
      <c r="F12" s="65">
        <f t="shared" si="0"/>
        <v>1024</v>
      </c>
    </row>
    <row r="13" spans="5:6" x14ac:dyDescent="0.25">
      <c r="E13" s="33">
        <v>12</v>
      </c>
      <c r="F13" s="65">
        <f t="shared" si="0"/>
        <v>2048</v>
      </c>
    </row>
    <row r="14" spans="5:6" x14ac:dyDescent="0.25">
      <c r="E14" s="33">
        <v>13</v>
      </c>
      <c r="F14" s="65">
        <f t="shared" si="0"/>
        <v>4096</v>
      </c>
    </row>
    <row r="15" spans="5:6" x14ac:dyDescent="0.25">
      <c r="E15" s="33">
        <v>14</v>
      </c>
      <c r="F15" s="65">
        <f t="shared" si="0"/>
        <v>8192</v>
      </c>
    </row>
    <row r="16" spans="5:6" x14ac:dyDescent="0.25">
      <c r="E16" s="33">
        <v>15</v>
      </c>
      <c r="F16" s="65">
        <f t="shared" si="0"/>
        <v>16384</v>
      </c>
    </row>
    <row r="17" spans="5:8" x14ac:dyDescent="0.25">
      <c r="E17" s="33">
        <v>16</v>
      </c>
      <c r="F17" s="65">
        <f t="shared" si="0"/>
        <v>32768</v>
      </c>
    </row>
    <row r="18" spans="5:8" x14ac:dyDescent="0.25">
      <c r="E18" s="33">
        <v>17</v>
      </c>
      <c r="F18" s="65">
        <f t="shared" si="0"/>
        <v>65536</v>
      </c>
      <c r="H18" s="66"/>
    </row>
    <row r="19" spans="5:8" x14ac:dyDescent="0.25">
      <c r="E19" s="33">
        <v>18</v>
      </c>
      <c r="F19" s="65">
        <f t="shared" si="0"/>
        <v>131072</v>
      </c>
    </row>
    <row r="20" spans="5:8" x14ac:dyDescent="0.25">
      <c r="E20" s="33">
        <v>19</v>
      </c>
      <c r="F20" s="65">
        <f t="shared" si="0"/>
        <v>262144</v>
      </c>
    </row>
    <row r="21" spans="5:8" x14ac:dyDescent="0.25">
      <c r="E21" s="33">
        <v>20</v>
      </c>
      <c r="F21" s="65">
        <f t="shared" si="0"/>
        <v>524288</v>
      </c>
    </row>
    <row r="22" spans="5:8" x14ac:dyDescent="0.25">
      <c r="E22" s="33">
        <v>21</v>
      </c>
      <c r="F22" s="65">
        <f t="shared" si="0"/>
        <v>1048576</v>
      </c>
    </row>
    <row r="23" spans="5:8" x14ac:dyDescent="0.25">
      <c r="E23" s="33">
        <v>22</v>
      </c>
      <c r="F23" s="65">
        <f t="shared" si="0"/>
        <v>2097152</v>
      </c>
    </row>
    <row r="24" spans="5:8" x14ac:dyDescent="0.25">
      <c r="E24" s="33">
        <v>23</v>
      </c>
      <c r="F24" s="65">
        <f t="shared" si="0"/>
        <v>4194304</v>
      </c>
    </row>
    <row r="25" spans="5:8" x14ac:dyDescent="0.25">
      <c r="E25" s="33">
        <v>24</v>
      </c>
      <c r="F25" s="65">
        <f t="shared" si="0"/>
        <v>8388608</v>
      </c>
    </row>
    <row r="26" spans="5:8" x14ac:dyDescent="0.25">
      <c r="E26" s="33">
        <v>25</v>
      </c>
      <c r="F26" s="65">
        <f t="shared" si="0"/>
        <v>16777216</v>
      </c>
    </row>
    <row r="27" spans="5:8" x14ac:dyDescent="0.25">
      <c r="E27" s="33">
        <v>26</v>
      </c>
      <c r="F27" s="65">
        <f t="shared" si="0"/>
        <v>33554432</v>
      </c>
    </row>
    <row r="28" spans="5:8" x14ac:dyDescent="0.25">
      <c r="E28" s="33">
        <v>27</v>
      </c>
      <c r="F28" s="65">
        <f t="shared" si="0"/>
        <v>67108864</v>
      </c>
    </row>
    <row r="29" spans="5:8" x14ac:dyDescent="0.25">
      <c r="E29" s="33">
        <v>28</v>
      </c>
      <c r="F29" s="65">
        <f t="shared" si="0"/>
        <v>134217728</v>
      </c>
    </row>
    <row r="30" spans="5:8" x14ac:dyDescent="0.25">
      <c r="E30" s="33">
        <v>29</v>
      </c>
      <c r="F30" s="65">
        <f t="shared" si="0"/>
        <v>268435456</v>
      </c>
    </row>
    <row r="31" spans="5:8" x14ac:dyDescent="0.25">
      <c r="E31" s="33">
        <v>30</v>
      </c>
      <c r="F31" s="65">
        <f t="shared" si="0"/>
        <v>536870912</v>
      </c>
    </row>
    <row r="32" spans="5:8" x14ac:dyDescent="0.25">
      <c r="E32" s="33">
        <v>31</v>
      </c>
      <c r="F32" s="65">
        <f t="shared" si="0"/>
        <v>1073741824</v>
      </c>
    </row>
    <row r="33" spans="5:6" x14ac:dyDescent="0.25">
      <c r="E33" s="33">
        <v>32</v>
      </c>
      <c r="F33" s="65">
        <f t="shared" si="0"/>
        <v>2147483648</v>
      </c>
    </row>
    <row r="34" spans="5:6" x14ac:dyDescent="0.25">
      <c r="E34" s="33">
        <v>33</v>
      </c>
      <c r="F34" s="65">
        <f t="shared" si="0"/>
        <v>4294967296</v>
      </c>
    </row>
    <row r="35" spans="5:6" x14ac:dyDescent="0.25">
      <c r="E35" s="33">
        <v>34</v>
      </c>
      <c r="F35" s="65">
        <f t="shared" si="0"/>
        <v>8589934592</v>
      </c>
    </row>
    <row r="36" spans="5:6" x14ac:dyDescent="0.25">
      <c r="E36" s="33">
        <v>35</v>
      </c>
      <c r="F36" s="65">
        <f t="shared" si="0"/>
        <v>17179869184</v>
      </c>
    </row>
    <row r="37" spans="5:6" x14ac:dyDescent="0.25">
      <c r="E37" s="33">
        <v>36</v>
      </c>
      <c r="F37" s="65">
        <f t="shared" si="0"/>
        <v>34359738368</v>
      </c>
    </row>
    <row r="38" spans="5:6" x14ac:dyDescent="0.25">
      <c r="E38" s="33">
        <v>37</v>
      </c>
      <c r="F38" s="65">
        <f t="shared" si="0"/>
        <v>68719476736</v>
      </c>
    </row>
    <row r="39" spans="5:6" x14ac:dyDescent="0.25">
      <c r="E39" s="33">
        <v>38</v>
      </c>
      <c r="F39" s="65">
        <f t="shared" si="0"/>
        <v>137438953472</v>
      </c>
    </row>
    <row r="40" spans="5:6" x14ac:dyDescent="0.25">
      <c r="E40" s="33">
        <v>39</v>
      </c>
      <c r="F40" s="65">
        <f t="shared" si="0"/>
        <v>274877906944</v>
      </c>
    </row>
    <row r="41" spans="5:6" x14ac:dyDescent="0.25">
      <c r="E41" s="33">
        <v>40</v>
      </c>
      <c r="F41" s="65">
        <f t="shared" si="0"/>
        <v>549755813888</v>
      </c>
    </row>
    <row r="42" spans="5:6" x14ac:dyDescent="0.25">
      <c r="E42" s="33">
        <v>41</v>
      </c>
      <c r="F42" s="65">
        <f t="shared" si="0"/>
        <v>1099511627776</v>
      </c>
    </row>
    <row r="43" spans="5:6" x14ac:dyDescent="0.25">
      <c r="E43" s="33">
        <v>42</v>
      </c>
      <c r="F43" s="65">
        <f t="shared" si="0"/>
        <v>2199023255552</v>
      </c>
    </row>
    <row r="44" spans="5:6" x14ac:dyDescent="0.25">
      <c r="E44" s="33">
        <v>43</v>
      </c>
      <c r="F44" s="65">
        <f t="shared" si="0"/>
        <v>4398046511104</v>
      </c>
    </row>
    <row r="45" spans="5:6" x14ac:dyDescent="0.25">
      <c r="E45" s="33">
        <v>44</v>
      </c>
      <c r="F45" s="65">
        <f t="shared" si="0"/>
        <v>8796093022208</v>
      </c>
    </row>
    <row r="46" spans="5:6" x14ac:dyDescent="0.25">
      <c r="E46" s="33">
        <v>45</v>
      </c>
      <c r="F46" s="65">
        <f t="shared" si="0"/>
        <v>17592186044416</v>
      </c>
    </row>
    <row r="47" spans="5:6" x14ac:dyDescent="0.25">
      <c r="E47" s="33">
        <v>46</v>
      </c>
      <c r="F47" s="65">
        <f t="shared" si="0"/>
        <v>35184372088832</v>
      </c>
    </row>
    <row r="48" spans="5:6" x14ac:dyDescent="0.25">
      <c r="E48" s="33">
        <v>47</v>
      </c>
      <c r="F48" s="65">
        <f t="shared" si="0"/>
        <v>70368744177664</v>
      </c>
    </row>
    <row r="49" spans="5:6" x14ac:dyDescent="0.25">
      <c r="E49" s="33">
        <v>48</v>
      </c>
      <c r="F49" s="65">
        <f t="shared" si="0"/>
        <v>140737488355328</v>
      </c>
    </row>
    <row r="50" spans="5:6" x14ac:dyDescent="0.25">
      <c r="E50" s="33">
        <v>49</v>
      </c>
      <c r="F50" s="65">
        <f t="shared" si="0"/>
        <v>281474976710656</v>
      </c>
    </row>
    <row r="51" spans="5:6" x14ac:dyDescent="0.25">
      <c r="E51" s="33">
        <v>50</v>
      </c>
      <c r="F51" s="65">
        <f t="shared" si="0"/>
        <v>562949953421312</v>
      </c>
    </row>
    <row r="52" spans="5:6" x14ac:dyDescent="0.25">
      <c r="E52" s="33">
        <v>51</v>
      </c>
      <c r="F52" s="65">
        <f t="shared" si="0"/>
        <v>1125899906842624</v>
      </c>
    </row>
    <row r="53" spans="5:6" x14ac:dyDescent="0.25">
      <c r="E53" s="33">
        <v>52</v>
      </c>
      <c r="F53" s="65">
        <f t="shared" si="0"/>
        <v>2251799813685248</v>
      </c>
    </row>
    <row r="54" spans="5:6" x14ac:dyDescent="0.25">
      <c r="E54" s="33">
        <v>53</v>
      </c>
      <c r="F54" s="65">
        <f t="shared" si="0"/>
        <v>4503599627370496</v>
      </c>
    </row>
    <row r="55" spans="5:6" x14ac:dyDescent="0.25">
      <c r="E55" s="33">
        <v>54</v>
      </c>
      <c r="F55" s="65">
        <f t="shared" si="0"/>
        <v>9007199254740992</v>
      </c>
    </row>
    <row r="56" spans="5:6" x14ac:dyDescent="0.25">
      <c r="E56" s="33">
        <v>55</v>
      </c>
      <c r="F56" s="65">
        <f t="shared" si="0"/>
        <v>1.8014398509481984E+16</v>
      </c>
    </row>
    <row r="57" spans="5:6" x14ac:dyDescent="0.25">
      <c r="E57" s="33">
        <v>56</v>
      </c>
      <c r="F57" s="65">
        <f t="shared" si="0"/>
        <v>3.6028797018963968E+16</v>
      </c>
    </row>
    <row r="58" spans="5:6" x14ac:dyDescent="0.25">
      <c r="E58" s="33">
        <v>57</v>
      </c>
      <c r="F58" s="65">
        <f t="shared" si="0"/>
        <v>7.2057594037927936E+16</v>
      </c>
    </row>
    <row r="59" spans="5:6" x14ac:dyDescent="0.25">
      <c r="E59" s="33">
        <v>58</v>
      </c>
      <c r="F59" s="65">
        <f t="shared" si="0"/>
        <v>1.4411518807585587E+17</v>
      </c>
    </row>
    <row r="60" spans="5:6" x14ac:dyDescent="0.25">
      <c r="E60" s="33">
        <v>59</v>
      </c>
      <c r="F60" s="65">
        <f t="shared" si="0"/>
        <v>2.8823037615171174E+17</v>
      </c>
    </row>
    <row r="61" spans="5:6" x14ac:dyDescent="0.25">
      <c r="E61" s="33">
        <v>60</v>
      </c>
      <c r="F61" s="65">
        <f t="shared" si="0"/>
        <v>5.7646075230342349E+17</v>
      </c>
    </row>
    <row r="62" spans="5:6" x14ac:dyDescent="0.25">
      <c r="E62" s="33">
        <v>61</v>
      </c>
      <c r="F62" s="65">
        <f t="shared" si="0"/>
        <v>1.152921504606847E+18</v>
      </c>
    </row>
    <row r="63" spans="5:6" x14ac:dyDescent="0.25">
      <c r="E63" s="33">
        <v>62</v>
      </c>
      <c r="F63" s="65">
        <f t="shared" si="0"/>
        <v>2.305843009213694E+18</v>
      </c>
    </row>
    <row r="64" spans="5:6" x14ac:dyDescent="0.25">
      <c r="E64" s="33">
        <v>63</v>
      </c>
      <c r="F64" s="65">
        <f t="shared" si="0"/>
        <v>4.6116860184273879E+18</v>
      </c>
    </row>
    <row r="65" spans="5:6" x14ac:dyDescent="0.25">
      <c r="E65" s="33">
        <v>64</v>
      </c>
      <c r="F65" s="65">
        <f t="shared" si="0"/>
        <v>9.2233720368547758E+18</v>
      </c>
    </row>
    <row r="67" spans="5:6" ht="15.75" x14ac:dyDescent="0.25">
      <c r="E67" s="68" t="s">
        <v>86</v>
      </c>
      <c r="F67" s="69">
        <f>SUM(F2:F66)</f>
        <v>1.8446744073709552E+19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Электронное пособие</vt:lpstr>
      <vt:lpstr>Велосипеды</vt:lpstr>
      <vt:lpstr>Сделка</vt:lpstr>
      <vt:lpstr>Награда</vt:lpstr>
      <vt:lpstr>Слухи</vt:lpstr>
      <vt:lpstr>Размножение</vt:lpstr>
      <vt:lpstr>Шахматная доска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Анна Анатольевна</dc:creator>
  <cp:lastModifiedBy>Пользователь</cp:lastModifiedBy>
  <dcterms:created xsi:type="dcterms:W3CDTF">2024-05-12T08:53:52Z</dcterms:created>
  <dcterms:modified xsi:type="dcterms:W3CDTF">2024-05-20T14:17:25Z</dcterms:modified>
</cp:coreProperties>
</file>